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Fierens\Desktop\"/>
    </mc:Choice>
  </mc:AlternateContent>
  <bookViews>
    <workbookView xWindow="0" yWindow="0" windowWidth="20490" windowHeight="7755" activeTab="4"/>
  </bookViews>
  <sheets>
    <sheet name="Ej1" sheetId="1" r:id="rId1"/>
    <sheet name="Ej2" sheetId="2" r:id="rId2"/>
    <sheet name="Ej3" sheetId="3" r:id="rId3"/>
    <sheet name="Ej4" sheetId="4" r:id="rId4"/>
    <sheet name="Ej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4" l="1"/>
  <c r="C3" i="4"/>
  <c r="C4" i="4"/>
  <c r="C5" i="4"/>
  <c r="C6" i="4"/>
  <c r="C7" i="4"/>
  <c r="C8" i="4"/>
  <c r="D17" i="1"/>
  <c r="D16" i="1"/>
  <c r="D10" i="1"/>
  <c r="G22" i="1"/>
  <c r="D3" i="1"/>
  <c r="G3" i="1"/>
  <c r="D4" i="1"/>
  <c r="G4" i="1"/>
  <c r="D5" i="1"/>
  <c r="G5" i="1"/>
  <c r="D6" i="1"/>
  <c r="G6" i="1"/>
  <c r="D7" i="1"/>
  <c r="D8" i="1"/>
  <c r="D9" i="1"/>
  <c r="G7" i="1"/>
  <c r="G8" i="1"/>
  <c r="G9" i="1"/>
  <c r="G10" i="1"/>
  <c r="H5" i="2" l="1"/>
  <c r="D3" i="2" l="1"/>
  <c r="F8" i="4" l="1"/>
  <c r="G8" i="4" s="1"/>
  <c r="F7" i="4"/>
  <c r="G7" i="4" s="1"/>
  <c r="G6" i="4" l="1"/>
  <c r="F3" i="4"/>
  <c r="G3" i="4" s="1"/>
  <c r="F4" i="4"/>
  <c r="G4" i="4" s="1"/>
  <c r="F5" i="4"/>
  <c r="G5" i="4" s="1"/>
  <c r="F6" i="4"/>
  <c r="F2" i="4"/>
  <c r="G2" i="4" s="1"/>
  <c r="H3" i="2"/>
  <c r="F19" i="1"/>
  <c r="F18" i="1"/>
  <c r="D7" i="3" l="1"/>
  <c r="E7" i="3" s="1"/>
  <c r="G7" i="3" s="1"/>
  <c r="D8" i="3"/>
  <c r="E8" i="3" s="1"/>
  <c r="G8" i="3" s="1"/>
  <c r="D5" i="3"/>
  <c r="E5" i="3" s="1"/>
  <c r="G5" i="3" s="1"/>
  <c r="D6" i="3"/>
  <c r="E6" i="3" s="1"/>
  <c r="G6" i="3" s="1"/>
  <c r="D4" i="3"/>
  <c r="E4" i="3" s="1"/>
  <c r="G4" i="3" s="1"/>
  <c r="D3" i="3"/>
  <c r="E3" i="3" s="1"/>
  <c r="G3" i="3" s="1"/>
  <c r="D2" i="3"/>
  <c r="E2" i="3" s="1"/>
  <c r="G2" i="3" s="1"/>
</calcChain>
</file>

<file path=xl/sharedStrings.xml><?xml version="1.0" encoding="utf-8"?>
<sst xmlns="http://schemas.openxmlformats.org/spreadsheetml/2006/main" count="79" uniqueCount="49">
  <si>
    <t>Alimentación</t>
  </si>
  <si>
    <t>Desperdicios</t>
  </si>
  <si>
    <t>Recuperables</t>
  </si>
  <si>
    <t>No Recuperables</t>
  </si>
  <si>
    <t>Producciones Seccionales</t>
  </si>
  <si>
    <t>Secciones Operativas</t>
  </si>
  <si>
    <t>-</t>
  </si>
  <si>
    <t>Pesaje</t>
  </si>
  <si>
    <t>Amasado</t>
  </si>
  <si>
    <t>Estirado</t>
  </si>
  <si>
    <t>Corte</t>
  </si>
  <si>
    <t>Secado</t>
  </si>
  <si>
    <t>TOTALES</t>
  </si>
  <si>
    <t>a)</t>
  </si>
  <si>
    <t>Volumen 1era Secc:</t>
  </si>
  <si>
    <t>b)</t>
  </si>
  <si>
    <t>Consumo real MP</t>
  </si>
  <si>
    <t>c)</t>
  </si>
  <si>
    <t>% Desp operativo en función de produccion</t>
  </si>
  <si>
    <t>d)</t>
  </si>
  <si>
    <t>% desperdicio real en función de la producción</t>
  </si>
  <si>
    <t>Ritmo de Trabajo</t>
  </si>
  <si>
    <t xml:space="preserve">a) </t>
  </si>
  <si>
    <t>Dias activos</t>
  </si>
  <si>
    <t>días</t>
  </si>
  <si>
    <t>Horas activas</t>
  </si>
  <si>
    <t>horas</t>
  </si>
  <si>
    <t xml:space="preserve">Al ser </t>
  </si>
  <si>
    <t>operarios</t>
  </si>
  <si>
    <t>C/U trabajará</t>
  </si>
  <si>
    <t>Cap. Teorica/ maq x h</t>
  </si>
  <si>
    <t>Horas Activas /año</t>
  </si>
  <si>
    <t>Cap Teorica /maq x año</t>
  </si>
  <si>
    <t>Rendimiento Op %</t>
  </si>
  <si>
    <t>Cap. Real/maq x año</t>
  </si>
  <si>
    <t>Programa anual produ.</t>
  </si>
  <si>
    <t>Cap real/maq x año</t>
  </si>
  <si>
    <t>Capacidad Real secc x año</t>
  </si>
  <si>
    <t>Aprovechamiento seccional</t>
  </si>
  <si>
    <t>Cant de máq. Nec.</t>
  </si>
  <si>
    <t>Sellado</t>
  </si>
  <si>
    <t>Embalado</t>
  </si>
  <si>
    <t>El cuello de bottella corresponde a la seccion de mayor aprovechamiento, es decir, al proceso de secado, ya que en ella es la que mayor tiempo demora la producción.</t>
  </si>
  <si>
    <r>
      <t xml:space="preserve"> </t>
    </r>
    <r>
      <rPr>
        <b/>
        <sz val="11"/>
        <color theme="8" tint="-0.499984740745262"/>
        <rFont val="Calibri"/>
        <family val="2"/>
        <scheme val="minor"/>
      </rPr>
      <t>Dado que no son turnos rotativos, cada empleado trabajara 5 dias a la semana x 8, 48 semanas y media al año.</t>
    </r>
  </si>
  <si>
    <t>Plan de ventas</t>
  </si>
  <si>
    <t>mil unidades</t>
  </si>
  <si>
    <t xml:space="preserve">Son </t>
  </si>
  <si>
    <t>Tn</t>
  </si>
  <si>
    <t>Tn/año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</si>
</sst>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2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2" fillId="0" borderId="0" xfId="0" applyFont="1"/>
    <xf numFmtId="9" fontId="0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1" fontId="0" fillId="0" borderId="0" xfId="0" applyNumberFormat="1"/>
    <xf numFmtId="1" fontId="0" fillId="2" borderId="0" xfId="0" applyNumberFormat="1" applyFill="1"/>
    <xf numFmtId="1" fontId="0" fillId="2" borderId="0" xfId="0" applyNumberFormat="1" applyFill="1" applyBorder="1"/>
    <xf numFmtId="1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topLeftCell="B1" workbookViewId="0">
      <selection activeCell="G9" sqref="G9"/>
    </sheetView>
  </sheetViews>
  <sheetFormatPr baseColWidth="10" defaultColWidth="11.375" defaultRowHeight="15" x14ac:dyDescent="0.25"/>
  <cols>
    <col min="2" max="2" width="6.375" customWidth="1"/>
    <col min="3" max="3" width="20.75" customWidth="1"/>
    <col min="4" max="4" width="14.125" customWidth="1"/>
    <col min="5" max="5" width="17.625" customWidth="1"/>
    <col min="6" max="6" width="18" customWidth="1"/>
    <col min="7" max="7" width="24.125" customWidth="1"/>
  </cols>
  <sheetData>
    <row r="1" spans="2:8" x14ac:dyDescent="0.25">
      <c r="B1" s="3"/>
      <c r="C1" s="4"/>
      <c r="D1" s="4"/>
      <c r="E1" s="26" t="s">
        <v>1</v>
      </c>
      <c r="F1" s="26"/>
      <c r="G1" s="4"/>
    </row>
    <row r="2" spans="2:8" x14ac:dyDescent="0.25">
      <c r="B2" s="3"/>
      <c r="C2" s="4" t="s">
        <v>5</v>
      </c>
      <c r="D2" s="4" t="s">
        <v>0</v>
      </c>
      <c r="E2" s="4" t="s">
        <v>2</v>
      </c>
      <c r="F2" s="4" t="s">
        <v>3</v>
      </c>
      <c r="G2" s="4" t="s">
        <v>4</v>
      </c>
    </row>
    <row r="3" spans="2:8" x14ac:dyDescent="0.25">
      <c r="B3" s="12">
        <v>1</v>
      </c>
      <c r="C3" s="3" t="s">
        <v>7</v>
      </c>
      <c r="D3" s="3">
        <f>G3</f>
        <v>225</v>
      </c>
      <c r="E3" s="3" t="s">
        <v>6</v>
      </c>
      <c r="F3" s="3" t="s">
        <v>6</v>
      </c>
      <c r="G3" s="3">
        <f>D4</f>
        <v>225</v>
      </c>
    </row>
    <row r="4" spans="2:8" x14ac:dyDescent="0.25">
      <c r="B4" s="12">
        <v>2</v>
      </c>
      <c r="C4" s="3" t="s">
        <v>8</v>
      </c>
      <c r="D4" s="3">
        <f>G4</f>
        <v>225</v>
      </c>
      <c r="E4" s="3" t="s">
        <v>6</v>
      </c>
      <c r="F4" s="3" t="s">
        <v>6</v>
      </c>
      <c r="G4" s="3">
        <f>D5</f>
        <v>225</v>
      </c>
    </row>
    <row r="5" spans="2:8" x14ac:dyDescent="0.25">
      <c r="B5" s="12">
        <v>3</v>
      </c>
      <c r="C5" s="3" t="s">
        <v>9</v>
      </c>
      <c r="D5" s="3">
        <f>G5</f>
        <v>225</v>
      </c>
      <c r="E5" s="3" t="s">
        <v>6</v>
      </c>
      <c r="F5" s="3" t="s">
        <v>6</v>
      </c>
      <c r="G5" s="3">
        <f>D6</f>
        <v>225</v>
      </c>
    </row>
    <row r="6" spans="2:8" x14ac:dyDescent="0.25">
      <c r="B6" s="12">
        <v>4</v>
      </c>
      <c r="C6" s="3" t="s">
        <v>10</v>
      </c>
      <c r="D6" s="3">
        <f>G6+E6</f>
        <v>225</v>
      </c>
      <c r="E6" s="3">
        <v>4</v>
      </c>
      <c r="F6" s="3" t="s">
        <v>6</v>
      </c>
      <c r="G6" s="3">
        <f>D7</f>
        <v>221</v>
      </c>
    </row>
    <row r="7" spans="2:8" x14ac:dyDescent="0.25">
      <c r="B7" s="12">
        <v>5</v>
      </c>
      <c r="C7" s="3" t="s">
        <v>11</v>
      </c>
      <c r="D7" s="3">
        <f>F7+G7</f>
        <v>221</v>
      </c>
      <c r="E7" s="3" t="s">
        <v>6</v>
      </c>
      <c r="F7" s="3">
        <v>21</v>
      </c>
      <c r="G7" s="3">
        <f>G8</f>
        <v>200</v>
      </c>
    </row>
    <row r="8" spans="2:8" x14ac:dyDescent="0.25">
      <c r="B8" s="12">
        <v>6</v>
      </c>
      <c r="C8" s="3" t="s">
        <v>40</v>
      </c>
      <c r="D8" s="3">
        <f>D9</f>
        <v>200</v>
      </c>
      <c r="E8" s="3" t="s">
        <v>6</v>
      </c>
      <c r="F8" s="3" t="s">
        <v>6</v>
      </c>
      <c r="G8" s="3">
        <f>G9</f>
        <v>200</v>
      </c>
    </row>
    <row r="9" spans="2:8" x14ac:dyDescent="0.25">
      <c r="B9" s="16">
        <v>7</v>
      </c>
      <c r="C9" s="10" t="s">
        <v>41</v>
      </c>
      <c r="D9" s="10">
        <f>G9</f>
        <v>200</v>
      </c>
      <c r="E9" s="10" t="s">
        <v>6</v>
      </c>
      <c r="F9" s="10" t="s">
        <v>6</v>
      </c>
      <c r="G9" s="10">
        <f>G10</f>
        <v>200</v>
      </c>
    </row>
    <row r="10" spans="2:8" x14ac:dyDescent="0.25">
      <c r="B10" s="12"/>
      <c r="C10" s="5" t="s">
        <v>12</v>
      </c>
      <c r="D10" s="5">
        <f>D3</f>
        <v>225</v>
      </c>
      <c r="E10" s="5">
        <v>4</v>
      </c>
      <c r="F10" s="5">
        <v>21</v>
      </c>
      <c r="G10" s="23">
        <f>D22*0.25</f>
        <v>200</v>
      </c>
      <c r="H10" s="18"/>
    </row>
    <row r="12" spans="2:8" x14ac:dyDescent="0.25">
      <c r="G12" s="1"/>
    </row>
    <row r="13" spans="2:8" x14ac:dyDescent="0.25">
      <c r="G13" s="1"/>
    </row>
    <row r="14" spans="2:8" x14ac:dyDescent="0.25">
      <c r="B14" s="1"/>
      <c r="C14" s="1"/>
      <c r="D14" s="1"/>
      <c r="E14" s="1"/>
      <c r="F14" s="1"/>
      <c r="G14" s="1"/>
    </row>
    <row r="15" spans="2:8" x14ac:dyDescent="0.25">
      <c r="B15" s="1"/>
      <c r="C15" s="1"/>
      <c r="D15" s="1"/>
      <c r="E15" s="1"/>
      <c r="F15" s="1"/>
      <c r="G15" s="1"/>
    </row>
    <row r="16" spans="2:8" x14ac:dyDescent="0.25">
      <c r="B16" s="1" t="s">
        <v>13</v>
      </c>
      <c r="C16" s="1" t="s">
        <v>14</v>
      </c>
      <c r="D16" s="1">
        <f>D10</f>
        <v>225</v>
      </c>
      <c r="E16" s="1" t="s">
        <v>48</v>
      </c>
      <c r="F16" s="1"/>
      <c r="G16" s="1"/>
    </row>
    <row r="17" spans="2:8" x14ac:dyDescent="0.25">
      <c r="B17" s="1" t="s">
        <v>15</v>
      </c>
      <c r="C17" s="1" t="s">
        <v>16</v>
      </c>
      <c r="D17" s="1">
        <f>D10-E10</f>
        <v>221</v>
      </c>
      <c r="E17" s="1" t="s">
        <v>48</v>
      </c>
      <c r="F17" s="1"/>
      <c r="G17" s="1"/>
    </row>
    <row r="18" spans="2:8" x14ac:dyDescent="0.25">
      <c r="B18" s="1" t="s">
        <v>17</v>
      </c>
      <c r="C18" s="27" t="s">
        <v>18</v>
      </c>
      <c r="D18" s="27"/>
      <c r="E18" s="27"/>
      <c r="F18" s="2">
        <f>(F10+E10)/G10</f>
        <v>0.125</v>
      </c>
      <c r="G18" s="1"/>
    </row>
    <row r="19" spans="2:8" x14ac:dyDescent="0.25">
      <c r="B19" s="1" t="s">
        <v>19</v>
      </c>
      <c r="C19" s="27" t="s">
        <v>20</v>
      </c>
      <c r="D19" s="27"/>
      <c r="E19" s="27"/>
      <c r="F19" s="2">
        <f>(F10/G10)</f>
        <v>0.105</v>
      </c>
      <c r="G19" s="1"/>
    </row>
    <row r="22" spans="2:8" x14ac:dyDescent="0.25">
      <c r="C22" s="24" t="s">
        <v>44</v>
      </c>
      <c r="D22" s="24">
        <v>800</v>
      </c>
      <c r="E22" s="24" t="s">
        <v>45</v>
      </c>
      <c r="F22" s="25" t="s">
        <v>46</v>
      </c>
      <c r="G22" s="24">
        <f>D22*0.25</f>
        <v>200</v>
      </c>
      <c r="H22" s="24" t="s">
        <v>47</v>
      </c>
    </row>
  </sheetData>
  <mergeCells count="3">
    <mergeCell ref="E1:F1"/>
    <mergeCell ref="C18:E18"/>
    <mergeCell ref="C19:E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"/>
  <sheetViews>
    <sheetView topLeftCell="E1" workbookViewId="0">
      <selection activeCell="P6" sqref="P6"/>
    </sheetView>
  </sheetViews>
  <sheetFormatPr baseColWidth="10" defaultColWidth="11.375" defaultRowHeight="15" x14ac:dyDescent="0.25"/>
  <cols>
    <col min="4" max="4" width="8.25" customWidth="1"/>
    <col min="5" max="5" width="9.625" customWidth="1"/>
    <col min="7" max="7" width="12.25" customWidth="1"/>
    <col min="8" max="8" width="12.625" bestFit="1" customWidth="1"/>
  </cols>
  <sheetData>
    <row r="1" spans="2:10" x14ac:dyDescent="0.25">
      <c r="B1" t="s">
        <v>21</v>
      </c>
    </row>
    <row r="3" spans="2:10" x14ac:dyDescent="0.25">
      <c r="B3" t="s">
        <v>22</v>
      </c>
      <c r="C3" t="s">
        <v>23</v>
      </c>
      <c r="D3" s="21">
        <f>((365-15-10)/7)*5</f>
        <v>242.85714285714283</v>
      </c>
      <c r="E3" t="s">
        <v>24</v>
      </c>
      <c r="G3" t="s">
        <v>25</v>
      </c>
      <c r="H3" s="19">
        <f>D3*8</f>
        <v>1942.8571428571427</v>
      </c>
      <c r="I3" t="s">
        <v>26</v>
      </c>
    </row>
    <row r="5" spans="2:10" x14ac:dyDescent="0.25">
      <c r="B5" t="s">
        <v>15</v>
      </c>
      <c r="C5" t="s">
        <v>27</v>
      </c>
      <c r="D5">
        <v>9</v>
      </c>
      <c r="E5" t="s">
        <v>28</v>
      </c>
      <c r="G5" t="s">
        <v>29</v>
      </c>
      <c r="H5" s="20">
        <f>8*D3</f>
        <v>1942.8571428571427</v>
      </c>
      <c r="I5" t="s">
        <v>26</v>
      </c>
      <c r="J5" s="18" t="s">
        <v>43</v>
      </c>
    </row>
    <row r="7" spans="2:10" x14ac:dyDescent="0.25">
      <c r="H7" s="17"/>
    </row>
    <row r="8" spans="2:10" x14ac:dyDescent="0.25">
      <c r="B8" s="18"/>
      <c r="C8" s="14"/>
    </row>
    <row r="9" spans="2:10" x14ac:dyDescent="0.25">
      <c r="B9" s="18"/>
      <c r="C9" s="18"/>
      <c r="D9" s="17"/>
    </row>
    <row r="10" spans="2:10" x14ac:dyDescent="0.25">
      <c r="B10" s="18"/>
      <c r="C10" s="18"/>
      <c r="D10" s="17"/>
    </row>
    <row r="11" spans="2:10" x14ac:dyDescent="0.25">
      <c r="B11" s="18"/>
      <c r="C11" s="18"/>
      <c r="D11" s="17"/>
    </row>
    <row r="12" spans="2:10" x14ac:dyDescent="0.25">
      <c r="B12" s="18"/>
      <c r="C12" s="18"/>
      <c r="D12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D18" sqref="D18"/>
    </sheetView>
  </sheetViews>
  <sheetFormatPr baseColWidth="10" defaultColWidth="11.375" defaultRowHeight="15" x14ac:dyDescent="0.25"/>
  <cols>
    <col min="1" max="1" width="8.375" customWidth="1"/>
    <col min="2" max="2" width="23.375" customWidth="1"/>
    <col min="3" max="3" width="20.875" customWidth="1"/>
    <col min="4" max="4" width="20.375" customWidth="1"/>
    <col min="5" max="5" width="23.375" customWidth="1"/>
    <col min="6" max="6" width="18.75" customWidth="1"/>
    <col min="7" max="7" width="23.875" customWidth="1"/>
  </cols>
  <sheetData>
    <row r="1" spans="1:7" x14ac:dyDescent="0.25">
      <c r="A1" s="3"/>
      <c r="B1" s="4" t="s">
        <v>5</v>
      </c>
      <c r="C1" s="6" t="s">
        <v>30</v>
      </c>
      <c r="D1" s="6" t="s">
        <v>31</v>
      </c>
      <c r="E1" s="6" t="s">
        <v>32</v>
      </c>
      <c r="F1" s="6" t="s">
        <v>33</v>
      </c>
      <c r="G1" s="6" t="s">
        <v>34</v>
      </c>
    </row>
    <row r="2" spans="1:7" x14ac:dyDescent="0.25">
      <c r="A2" s="12">
        <v>1</v>
      </c>
      <c r="B2" s="3" t="s">
        <v>7</v>
      </c>
      <c r="C2" s="3">
        <v>0.15</v>
      </c>
      <c r="D2" s="22">
        <f>'Ej2'!H5</f>
        <v>1942.8571428571427</v>
      </c>
      <c r="E2" s="7">
        <f>C2*D2</f>
        <v>291.42857142857139</v>
      </c>
      <c r="F2" s="8">
        <v>0.75</v>
      </c>
      <c r="G2" s="9">
        <f>E2*F2</f>
        <v>218.57142857142856</v>
      </c>
    </row>
    <row r="3" spans="1:7" x14ac:dyDescent="0.25">
      <c r="A3" s="12">
        <v>2</v>
      </c>
      <c r="B3" s="3" t="s">
        <v>8</v>
      </c>
      <c r="C3" s="3">
        <v>0.17</v>
      </c>
      <c r="D3" s="22">
        <f>'Ej2'!H5</f>
        <v>1942.8571428571427</v>
      </c>
      <c r="E3" s="7">
        <f t="shared" ref="E3:E6" si="0">C3*D3</f>
        <v>330.28571428571428</v>
      </c>
      <c r="F3" s="8">
        <v>0.8</v>
      </c>
      <c r="G3" s="9">
        <f t="shared" ref="G3:G6" si="1">E3*F3</f>
        <v>264.22857142857146</v>
      </c>
    </row>
    <row r="4" spans="1:7" x14ac:dyDescent="0.25">
      <c r="A4" s="12">
        <v>3</v>
      </c>
      <c r="B4" s="3" t="s">
        <v>9</v>
      </c>
      <c r="C4" s="3">
        <v>0.19</v>
      </c>
      <c r="D4" s="22">
        <f>'Ej2'!H5</f>
        <v>1942.8571428571427</v>
      </c>
      <c r="E4" s="7">
        <f t="shared" si="0"/>
        <v>369.14285714285711</v>
      </c>
      <c r="F4" s="8">
        <v>0.8</v>
      </c>
      <c r="G4" s="9">
        <f t="shared" si="1"/>
        <v>295.31428571428569</v>
      </c>
    </row>
    <row r="5" spans="1:7" x14ac:dyDescent="0.25">
      <c r="A5" s="12">
        <v>4</v>
      </c>
      <c r="B5" s="3" t="s">
        <v>10</v>
      </c>
      <c r="C5" s="3">
        <v>0.1</v>
      </c>
      <c r="D5" s="22">
        <f>'Ej2'!H5</f>
        <v>1942.8571428571427</v>
      </c>
      <c r="E5" s="7">
        <f t="shared" si="0"/>
        <v>194.28571428571428</v>
      </c>
      <c r="F5" s="8">
        <v>0.9</v>
      </c>
      <c r="G5" s="9">
        <f t="shared" si="1"/>
        <v>174.85714285714286</v>
      </c>
    </row>
    <row r="6" spans="1:7" x14ac:dyDescent="0.25">
      <c r="A6" s="12">
        <v>5</v>
      </c>
      <c r="B6" s="3" t="s">
        <v>11</v>
      </c>
      <c r="C6" s="3">
        <v>0.1</v>
      </c>
      <c r="D6" s="22">
        <f>'Ej2'!H5</f>
        <v>1942.8571428571427</v>
      </c>
      <c r="E6" s="7">
        <f t="shared" si="0"/>
        <v>194.28571428571428</v>
      </c>
      <c r="F6" s="8">
        <v>0.92</v>
      </c>
      <c r="G6" s="9">
        <f t="shared" si="1"/>
        <v>178.74285714285713</v>
      </c>
    </row>
    <row r="7" spans="1:7" x14ac:dyDescent="0.25">
      <c r="A7" s="12">
        <v>6</v>
      </c>
      <c r="B7" s="3" t="s">
        <v>40</v>
      </c>
      <c r="C7" s="10">
        <v>0.14000000000000001</v>
      </c>
      <c r="D7" s="22">
        <f>'Ej2'!H5</f>
        <v>1942.8571428571427</v>
      </c>
      <c r="E7" s="7">
        <f>C7*D7</f>
        <v>272</v>
      </c>
      <c r="F7" s="8">
        <v>0.8</v>
      </c>
      <c r="G7" s="13">
        <f>E7*F7</f>
        <v>217.60000000000002</v>
      </c>
    </row>
    <row r="8" spans="1:7" x14ac:dyDescent="0.25">
      <c r="A8" s="16">
        <v>7</v>
      </c>
      <c r="B8" s="10" t="s">
        <v>41</v>
      </c>
      <c r="C8" s="10">
        <v>0.15</v>
      </c>
      <c r="D8" s="22">
        <f>'Ej2'!H5</f>
        <v>1942.8571428571427</v>
      </c>
      <c r="E8" s="7">
        <f>C8*D8</f>
        <v>291.42857142857139</v>
      </c>
      <c r="F8" s="8">
        <v>0.85</v>
      </c>
      <c r="G8" s="13">
        <f>E8*F8</f>
        <v>247.71428571428567</v>
      </c>
    </row>
    <row r="9" spans="1:7" x14ac:dyDescent="0.25">
      <c r="C9" s="14"/>
    </row>
    <row r="10" spans="1:7" x14ac:dyDescent="0.25">
      <c r="C10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D14" sqref="D14"/>
    </sheetView>
  </sheetViews>
  <sheetFormatPr baseColWidth="10" defaultColWidth="11.375" defaultRowHeight="15" x14ac:dyDescent="0.25"/>
  <cols>
    <col min="2" max="2" width="22.625" customWidth="1"/>
    <col min="3" max="3" width="21.75" customWidth="1"/>
    <col min="4" max="4" width="18.125" customWidth="1"/>
    <col min="5" max="5" width="18" customWidth="1"/>
    <col min="6" max="6" width="23.625" customWidth="1"/>
    <col min="7" max="7" width="26.125" customWidth="1"/>
  </cols>
  <sheetData>
    <row r="1" spans="1:7" x14ac:dyDescent="0.25">
      <c r="A1" s="3"/>
      <c r="B1" s="4" t="s">
        <v>5</v>
      </c>
      <c r="C1" s="4" t="s">
        <v>35</v>
      </c>
      <c r="D1" s="4" t="s">
        <v>36</v>
      </c>
      <c r="E1" s="4" t="s">
        <v>39</v>
      </c>
      <c r="F1" s="4" t="s">
        <v>37</v>
      </c>
      <c r="G1" s="4" t="s">
        <v>38</v>
      </c>
    </row>
    <row r="2" spans="1:7" x14ac:dyDescent="0.25">
      <c r="A2" s="12">
        <v>1</v>
      </c>
      <c r="B2" s="3" t="s">
        <v>7</v>
      </c>
      <c r="C2" s="3">
        <f>'Ej1'!G3</f>
        <v>225</v>
      </c>
      <c r="D2" s="3">
        <v>1152</v>
      </c>
      <c r="E2" s="10">
        <v>1</v>
      </c>
      <c r="F2" s="3">
        <f>E2*D2</f>
        <v>1152</v>
      </c>
      <c r="G2" s="11">
        <f>C2/F2</f>
        <v>0.1953125</v>
      </c>
    </row>
    <row r="3" spans="1:7" x14ac:dyDescent="0.25">
      <c r="A3" s="12">
        <v>2</v>
      </c>
      <c r="B3" s="3" t="s">
        <v>8</v>
      </c>
      <c r="C3" s="3">
        <f>'Ej1'!G4</f>
        <v>225</v>
      </c>
      <c r="D3" s="3">
        <v>288</v>
      </c>
      <c r="E3" s="10">
        <v>1</v>
      </c>
      <c r="F3" s="3">
        <f t="shared" ref="F3:F8" si="0">E3*D3</f>
        <v>288</v>
      </c>
      <c r="G3" s="11">
        <f t="shared" ref="G3:G8" si="1">C3/F3</f>
        <v>0.78125</v>
      </c>
    </row>
    <row r="4" spans="1:7" x14ac:dyDescent="0.25">
      <c r="A4" s="12">
        <v>3</v>
      </c>
      <c r="B4" s="3" t="s">
        <v>9</v>
      </c>
      <c r="C4" s="3">
        <f>'Ej1'!G5</f>
        <v>225</v>
      </c>
      <c r="D4" s="3">
        <v>288</v>
      </c>
      <c r="E4" s="10">
        <v>1</v>
      </c>
      <c r="F4" s="3">
        <f t="shared" si="0"/>
        <v>288</v>
      </c>
      <c r="G4" s="11">
        <f t="shared" si="1"/>
        <v>0.78125</v>
      </c>
    </row>
    <row r="5" spans="1:7" x14ac:dyDescent="0.25">
      <c r="A5" s="12">
        <v>4</v>
      </c>
      <c r="B5" s="3" t="s">
        <v>10</v>
      </c>
      <c r="C5" s="3">
        <f>'Ej1'!G6</f>
        <v>221</v>
      </c>
      <c r="D5" s="3">
        <v>250</v>
      </c>
      <c r="E5" s="10">
        <v>1</v>
      </c>
      <c r="F5" s="3">
        <f t="shared" si="0"/>
        <v>250</v>
      </c>
      <c r="G5" s="11">
        <f t="shared" si="1"/>
        <v>0.88400000000000001</v>
      </c>
    </row>
    <row r="6" spans="1:7" x14ac:dyDescent="0.25">
      <c r="A6" s="12">
        <v>5</v>
      </c>
      <c r="B6" s="3" t="s">
        <v>11</v>
      </c>
      <c r="C6" s="10">
        <f>'Ej1'!G7</f>
        <v>200</v>
      </c>
      <c r="D6" s="3">
        <v>220</v>
      </c>
      <c r="E6" s="10">
        <v>1</v>
      </c>
      <c r="F6" s="3">
        <f t="shared" si="0"/>
        <v>220</v>
      </c>
      <c r="G6" s="11">
        <f t="shared" si="1"/>
        <v>0.90909090909090906</v>
      </c>
    </row>
    <row r="7" spans="1:7" x14ac:dyDescent="0.25">
      <c r="A7" s="12">
        <v>7</v>
      </c>
      <c r="B7" s="3" t="s">
        <v>40</v>
      </c>
      <c r="C7" s="10">
        <f>'Ej1'!G8</f>
        <v>200</v>
      </c>
      <c r="D7" s="10">
        <v>150</v>
      </c>
      <c r="E7" s="10">
        <v>2</v>
      </c>
      <c r="F7" s="10">
        <f t="shared" si="0"/>
        <v>300</v>
      </c>
      <c r="G7" s="15">
        <f t="shared" si="1"/>
        <v>0.66666666666666663</v>
      </c>
    </row>
    <row r="8" spans="1:7" x14ac:dyDescent="0.25">
      <c r="A8" s="16">
        <v>8</v>
      </c>
      <c r="B8" s="10" t="s">
        <v>41</v>
      </c>
      <c r="C8" s="10">
        <f>'Ej1'!G9</f>
        <v>200</v>
      </c>
      <c r="D8" s="10">
        <v>300</v>
      </c>
      <c r="E8" s="10">
        <v>3</v>
      </c>
      <c r="F8" s="10">
        <f t="shared" si="0"/>
        <v>900</v>
      </c>
      <c r="G8" s="15">
        <f t="shared" si="1"/>
        <v>0.22222222222222221</v>
      </c>
    </row>
    <row r="11" spans="1:7" x14ac:dyDescent="0.25">
      <c r="C11" s="18"/>
    </row>
    <row r="12" spans="1:7" x14ac:dyDescent="0.25">
      <c r="C12" s="1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workbookViewId="0">
      <selection activeCell="E8" sqref="E8"/>
    </sheetView>
  </sheetViews>
  <sheetFormatPr baseColWidth="10" defaultColWidth="11.375" defaultRowHeight="15" x14ac:dyDescent="0.25"/>
  <sheetData>
    <row r="1" spans="1:13" x14ac:dyDescent="0.25">
      <c r="A1" s="28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4" spans="1:13" x14ac:dyDescent="0.25">
      <c r="C4" s="18"/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Ej1</vt:lpstr>
      <vt:lpstr>Ej2</vt:lpstr>
      <vt:lpstr>Ej3</vt:lpstr>
      <vt:lpstr>Ej4</vt:lpstr>
      <vt:lpstr>Ej5</vt:lpstr>
    </vt:vector>
  </TitlesOfParts>
  <Company>TuSoft.org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</dc:creator>
  <cp:lastModifiedBy>FFierens</cp:lastModifiedBy>
  <dcterms:created xsi:type="dcterms:W3CDTF">2016-07-02T07:28:19Z</dcterms:created>
  <dcterms:modified xsi:type="dcterms:W3CDTF">2016-09-29T11:46:50Z</dcterms:modified>
</cp:coreProperties>
</file>